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0" yWindow="945" windowWidth="17415" windowHeight="10395" activeTab="1"/>
  </bookViews>
  <sheets>
    <sheet name="2018" sheetId="1" r:id="rId1"/>
    <sheet name="план 2019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3" i="2" l="1"/>
  <c r="D33" i="2" s="1"/>
  <c r="D32" i="2"/>
  <c r="D31" i="2"/>
  <c r="D30" i="2"/>
  <c r="D29" i="2"/>
  <c r="C28" i="2"/>
  <c r="D28" i="2" s="1"/>
  <c r="D27" i="2"/>
  <c r="D26" i="2"/>
  <c r="C25" i="2"/>
  <c r="D25" i="2" s="1"/>
  <c r="D24" i="2"/>
  <c r="D23" i="2"/>
  <c r="C22" i="2"/>
  <c r="D22" i="2" s="1"/>
  <c r="D21" i="2"/>
  <c r="D20" i="2"/>
  <c r="C19" i="2"/>
  <c r="D19" i="2" s="1"/>
  <c r="D18" i="2"/>
  <c r="D17" i="2"/>
  <c r="D16" i="2"/>
  <c r="C15" i="2"/>
  <c r="D15" i="2" s="1"/>
  <c r="D14" i="2"/>
  <c r="C13" i="2"/>
  <c r="D13" i="2" s="1"/>
  <c r="C33" i="1"/>
  <c r="D33" i="1" s="1"/>
  <c r="E33" i="1" s="1"/>
  <c r="D32" i="1"/>
  <c r="D31" i="1"/>
  <c r="D30" i="1"/>
  <c r="D29" i="1"/>
  <c r="E28" i="1"/>
  <c r="D28" i="1"/>
  <c r="C28" i="1"/>
  <c r="D27" i="1"/>
  <c r="D26" i="1"/>
  <c r="E25" i="1"/>
  <c r="C25" i="1"/>
  <c r="D25" i="1" s="1"/>
  <c r="D24" i="1"/>
  <c r="D23" i="1"/>
  <c r="E22" i="1"/>
  <c r="C21" i="1"/>
  <c r="C22" i="1" s="1"/>
  <c r="D22" i="1" s="1"/>
  <c r="D20" i="1"/>
  <c r="E19" i="1"/>
  <c r="C19" i="1"/>
  <c r="D19" i="1" s="1"/>
  <c r="D18" i="1"/>
  <c r="D17" i="1"/>
  <c r="D16" i="1"/>
  <c r="E15" i="1"/>
  <c r="D15" i="1"/>
  <c r="D14" i="1"/>
  <c r="D13" i="1"/>
  <c r="D12" i="1"/>
  <c r="C12" i="1"/>
  <c r="E13" i="1" l="1"/>
  <c r="E12" i="1" s="1"/>
  <c r="D21" i="1"/>
  <c r="D12" i="2"/>
  <c r="C12" i="2"/>
</calcChain>
</file>

<file path=xl/sharedStrings.xml><?xml version="1.0" encoding="utf-8"?>
<sst xmlns="http://schemas.openxmlformats.org/spreadsheetml/2006/main" count="109" uniqueCount="34">
  <si>
    <t>Основные показатели финансовой деятельности организации образования</t>
  </si>
  <si>
    <t>по состоянию на "31" декабря 2018г.</t>
  </si>
  <si>
    <t>КГУ "Сергеевская средняя школа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</si>
  <si>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</si>
  <si>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</si>
  <si>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</si>
  <si>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</si>
  <si>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</si>
  <si>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</si>
  <si>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</si>
  <si>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</si>
  <si>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</si>
  <si>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</si>
  <si>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</si>
  <si>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</si>
  <si>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</si>
  <si>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</si>
  <si>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</si>
  <si>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</si>
  <si>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</si>
  <si>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</si>
  <si>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</si>
  <si>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</si>
  <si>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</si>
  <si>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</si>
  <si>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</si>
  <si>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</si>
  <si>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</si>
  <si>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</si>
  <si>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</si>
  <si>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</si>
  <si>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</si>
  <si>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января 2019 г.</t>
  </si>
  <si>
    <t>2019год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</si>
</sst>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H9" sqref="H9"/>
    </sheetView>
  </sheetViews>
  <sheetFormatPr defaultRowHeight="15" x14ac:dyDescent="0.25"/>
  <cols>
    <col min="1" max="1" width="64.7109375" customWidth="1"/>
    <col min="3" max="3" width="12.85546875" customWidth="1"/>
    <col min="4" max="4" width="12.42578125" customWidth="1"/>
    <col min="5" max="5" width="15.42578125" customWidth="1"/>
  </cols>
  <sheetData>
    <row r="1" spans="1:5" ht="20.25" x14ac:dyDescent="0.3">
      <c r="A1" s="24" t="s">
        <v>0</v>
      </c>
      <c r="B1" s="24"/>
      <c r="C1" s="24"/>
      <c r="D1" s="24"/>
      <c r="E1" s="24"/>
    </row>
    <row r="2" spans="1:5" ht="20.25" x14ac:dyDescent="0.3">
      <c r="A2" s="24" t="s">
        <v>1</v>
      </c>
      <c r="B2" s="24"/>
      <c r="C2" s="24"/>
      <c r="D2" s="24"/>
      <c r="E2" s="24"/>
    </row>
    <row r="3" spans="1:5" ht="20.25" x14ac:dyDescent="0.3">
      <c r="A3" s="1"/>
      <c r="B3" s="2"/>
      <c r="C3" s="3"/>
      <c r="D3" s="3"/>
      <c r="E3" s="3"/>
    </row>
    <row r="4" spans="1:5" ht="20.25" x14ac:dyDescent="0.3">
      <c r="A4" s="25" t="s">
        <v>2</v>
      </c>
      <c r="B4" s="25"/>
      <c r="C4" s="25"/>
      <c r="D4" s="25"/>
      <c r="E4" s="25"/>
    </row>
    <row r="5" spans="1:5" x14ac:dyDescent="0.25">
      <c r="A5" s="26" t="s">
        <v>3</v>
      </c>
      <c r="B5" s="26"/>
      <c r="C5" s="26"/>
      <c r="D5" s="26"/>
      <c r="E5" s="26"/>
    </row>
    <row r="6" spans="1:5" ht="20.25" x14ac:dyDescent="0.3">
      <c r="A6" s="4"/>
      <c r="B6" s="2"/>
      <c r="C6" s="3"/>
      <c r="D6" s="3"/>
      <c r="E6" s="3"/>
    </row>
    <row r="7" spans="1:5" ht="20.25" x14ac:dyDescent="0.3">
      <c r="A7" s="5" t="s">
        <v>4</v>
      </c>
      <c r="B7" s="2"/>
      <c r="C7" s="3"/>
      <c r="D7" s="3"/>
      <c r="E7" s="3"/>
    </row>
    <row r="8" spans="1:5" ht="20.25" x14ac:dyDescent="0.3">
      <c r="A8" s="1"/>
      <c r="B8" s="2"/>
      <c r="C8" s="3"/>
      <c r="D8" s="3"/>
      <c r="E8" s="3"/>
    </row>
    <row r="9" spans="1:5" ht="20.25" x14ac:dyDescent="0.25">
      <c r="A9" s="27" t="s">
        <v>5</v>
      </c>
      <c r="B9" s="28" t="s">
        <v>6</v>
      </c>
      <c r="C9" s="29" t="s">
        <v>7</v>
      </c>
      <c r="D9" s="29"/>
      <c r="E9" s="29"/>
    </row>
    <row r="10" spans="1:5" ht="40.5" x14ac:dyDescent="0.25">
      <c r="A10" s="27"/>
      <c r="B10" s="28"/>
      <c r="C10" s="6" t="s">
        <v>8</v>
      </c>
      <c r="D10" s="6" t="s">
        <v>9</v>
      </c>
      <c r="E10" s="7" t="s">
        <v>10</v>
      </c>
    </row>
    <row r="11" spans="1:5" ht="20.25" x14ac:dyDescent="0.3">
      <c r="A11" s="8" t="s">
        <v>11</v>
      </c>
      <c r="B11" s="9" t="s">
        <v>12</v>
      </c>
      <c r="C11" s="10">
        <v>176</v>
      </c>
      <c r="D11" s="10">
        <v>176</v>
      </c>
      <c r="E11" s="10">
        <v>176</v>
      </c>
    </row>
    <row r="12" spans="1:5" ht="25.5" x14ac:dyDescent="0.3">
      <c r="A12" s="11" t="s">
        <v>13</v>
      </c>
      <c r="B12" s="9" t="s">
        <v>14</v>
      </c>
      <c r="C12" s="10">
        <f>(C13-C32)/C11</f>
        <v>414.57386363636363</v>
      </c>
      <c r="D12" s="10">
        <f t="shared" ref="D12:E12" si="0">(D13-D32)/D11</f>
        <v>414.57386363636363</v>
      </c>
      <c r="E12" s="10">
        <f t="shared" si="0"/>
        <v>535.37443181818185</v>
      </c>
    </row>
    <row r="13" spans="1:5" ht="25.5" x14ac:dyDescent="0.3">
      <c r="A13" s="8" t="s">
        <v>15</v>
      </c>
      <c r="B13" s="9" t="s">
        <v>14</v>
      </c>
      <c r="C13" s="10">
        <v>72965</v>
      </c>
      <c r="D13" s="10">
        <f>C13</f>
        <v>72965</v>
      </c>
      <c r="E13" s="10">
        <f>E15+E29+E30+E31+E32+E33</f>
        <v>94338.200000000012</v>
      </c>
    </row>
    <row r="14" spans="1:5" ht="20.25" x14ac:dyDescent="0.3">
      <c r="A14" s="12" t="s">
        <v>16</v>
      </c>
      <c r="B14" s="13"/>
      <c r="C14" s="10"/>
      <c r="D14" s="10">
        <f t="shared" ref="D14:D33" si="1">C14</f>
        <v>0</v>
      </c>
      <c r="E14" s="10"/>
    </row>
    <row r="15" spans="1:5" ht="25.5" x14ac:dyDescent="0.3">
      <c r="A15" s="8" t="s">
        <v>17</v>
      </c>
      <c r="B15" s="9" t="s">
        <v>14</v>
      </c>
      <c r="C15" s="10">
        <v>52781.5</v>
      </c>
      <c r="D15" s="10">
        <f t="shared" si="1"/>
        <v>52781.5</v>
      </c>
      <c r="E15" s="10">
        <f>E17+E20+E23+E26</f>
        <v>67829.100000000006</v>
      </c>
    </row>
    <row r="16" spans="1:5" ht="20.25" x14ac:dyDescent="0.3">
      <c r="A16" s="12" t="s">
        <v>18</v>
      </c>
      <c r="B16" s="13"/>
      <c r="C16" s="10"/>
      <c r="D16" s="10">
        <f t="shared" si="1"/>
        <v>0</v>
      </c>
      <c r="E16" s="10"/>
    </row>
    <row r="17" spans="1:5" ht="25.5" x14ac:dyDescent="0.3">
      <c r="A17" s="14" t="s">
        <v>19</v>
      </c>
      <c r="B17" s="15" t="s">
        <v>14</v>
      </c>
      <c r="C17" s="16">
        <v>5341.8</v>
      </c>
      <c r="D17" s="10">
        <f t="shared" si="1"/>
        <v>5341.8</v>
      </c>
      <c r="E17" s="16">
        <v>6044.9</v>
      </c>
    </row>
    <row r="18" spans="1:5" ht="20.25" x14ac:dyDescent="0.3">
      <c r="A18" s="17" t="s">
        <v>20</v>
      </c>
      <c r="B18" s="18" t="s">
        <v>21</v>
      </c>
      <c r="C18" s="19">
        <v>4.5</v>
      </c>
      <c r="D18" s="10">
        <f t="shared" si="1"/>
        <v>4.5</v>
      </c>
      <c r="E18" s="19">
        <v>4.5</v>
      </c>
    </row>
    <row r="19" spans="1:5" ht="20.25" x14ac:dyDescent="0.3">
      <c r="A19" s="17" t="s">
        <v>22</v>
      </c>
      <c r="B19" s="15" t="s">
        <v>23</v>
      </c>
      <c r="C19" s="16">
        <f>C17/C18/12*1000+200</f>
        <v>99122.222222222219</v>
      </c>
      <c r="D19" s="10">
        <f t="shared" si="1"/>
        <v>99122.222222222219</v>
      </c>
      <c r="E19" s="16">
        <f>E17*1000/12/E18</f>
        <v>111942.5925925926</v>
      </c>
    </row>
    <row r="20" spans="1:5" ht="25.5" x14ac:dyDescent="0.3">
      <c r="A20" s="14" t="s">
        <v>24</v>
      </c>
      <c r="B20" s="15" t="s">
        <v>14</v>
      </c>
      <c r="C20" s="16">
        <v>34842</v>
      </c>
      <c r="D20" s="10">
        <f t="shared" si="1"/>
        <v>34842</v>
      </c>
      <c r="E20" s="16">
        <v>49975.7</v>
      </c>
    </row>
    <row r="21" spans="1:5" ht="20.25" x14ac:dyDescent="0.3">
      <c r="A21" s="17" t="s">
        <v>20</v>
      </c>
      <c r="B21" s="18" t="s">
        <v>21</v>
      </c>
      <c r="C21" s="19">
        <f>35.9-12.9</f>
        <v>23</v>
      </c>
      <c r="D21" s="10">
        <f t="shared" si="1"/>
        <v>23</v>
      </c>
      <c r="E21" s="19">
        <v>34.9</v>
      </c>
    </row>
    <row r="22" spans="1:5" ht="20.25" x14ac:dyDescent="0.3">
      <c r="A22" s="11" t="s">
        <v>22</v>
      </c>
      <c r="B22" s="9" t="s">
        <v>23</v>
      </c>
      <c r="C22" s="16">
        <f>C20/12/C21*1000</f>
        <v>126239.13043478261</v>
      </c>
      <c r="D22" s="10">
        <f t="shared" si="1"/>
        <v>126239.13043478261</v>
      </c>
      <c r="E22" s="16">
        <f t="shared" ref="E22" si="2">E20/12/E21*1000</f>
        <v>119330.70678127985</v>
      </c>
    </row>
    <row r="23" spans="1:5" ht="39" x14ac:dyDescent="0.3">
      <c r="A23" s="20" t="s">
        <v>25</v>
      </c>
      <c r="B23" s="9" t="s">
        <v>14</v>
      </c>
      <c r="C23" s="16">
        <v>1684</v>
      </c>
      <c r="D23" s="10">
        <f t="shared" si="1"/>
        <v>1684</v>
      </c>
      <c r="E23" s="16">
        <v>3422.3</v>
      </c>
    </row>
    <row r="24" spans="1:5" ht="20.25" x14ac:dyDescent="0.3">
      <c r="A24" s="11" t="s">
        <v>20</v>
      </c>
      <c r="B24" s="21" t="s">
        <v>21</v>
      </c>
      <c r="C24" s="19">
        <v>2.5</v>
      </c>
      <c r="D24" s="10">
        <f t="shared" si="1"/>
        <v>2.5</v>
      </c>
      <c r="E24" s="19">
        <v>4</v>
      </c>
    </row>
    <row r="25" spans="1:5" ht="20.25" x14ac:dyDescent="0.3">
      <c r="A25" s="11" t="s">
        <v>22</v>
      </c>
      <c r="B25" s="9" t="s">
        <v>23</v>
      </c>
      <c r="C25" s="16">
        <f>C23/C24/12*1000</f>
        <v>56133.333333333336</v>
      </c>
      <c r="D25" s="10">
        <f t="shared" si="1"/>
        <v>56133.333333333336</v>
      </c>
      <c r="E25" s="16">
        <f t="shared" ref="E25" si="3">E23/E24/12*1000</f>
        <v>71297.916666666672</v>
      </c>
    </row>
    <row r="26" spans="1:5" ht="25.5" x14ac:dyDescent="0.3">
      <c r="A26" s="22" t="s">
        <v>26</v>
      </c>
      <c r="B26" s="9" t="s">
        <v>14</v>
      </c>
      <c r="C26" s="16">
        <v>6861.9</v>
      </c>
      <c r="D26" s="10">
        <f t="shared" si="1"/>
        <v>6861.9</v>
      </c>
      <c r="E26" s="16">
        <v>8386.2000000000007</v>
      </c>
    </row>
    <row r="27" spans="1:5" ht="20.25" x14ac:dyDescent="0.3">
      <c r="A27" s="11" t="s">
        <v>20</v>
      </c>
      <c r="B27" s="21" t="s">
        <v>21</v>
      </c>
      <c r="C27" s="19">
        <v>13.75</v>
      </c>
      <c r="D27" s="10">
        <f t="shared" si="1"/>
        <v>13.75</v>
      </c>
      <c r="E27" s="19">
        <v>17</v>
      </c>
    </row>
    <row r="28" spans="1:5" ht="20.25" x14ac:dyDescent="0.3">
      <c r="A28" s="11" t="s">
        <v>22</v>
      </c>
      <c r="B28" s="9" t="s">
        <v>23</v>
      </c>
      <c r="C28" s="16">
        <f>C26/12/C27*1000</f>
        <v>41587.272727272721</v>
      </c>
      <c r="D28" s="10">
        <f t="shared" si="1"/>
        <v>41587.272727272721</v>
      </c>
      <c r="E28" s="16">
        <f t="shared" ref="E28" si="4">E26/12/E27*1000</f>
        <v>41108.823529411762</v>
      </c>
    </row>
    <row r="29" spans="1:5" ht="25.5" x14ac:dyDescent="0.3">
      <c r="A29" s="8" t="s">
        <v>27</v>
      </c>
      <c r="B29" s="9" t="s">
        <v>14</v>
      </c>
      <c r="C29" s="10">
        <v>4052.3</v>
      </c>
      <c r="D29" s="10">
        <f t="shared" si="1"/>
        <v>4052.3</v>
      </c>
      <c r="E29" s="10">
        <v>4952</v>
      </c>
    </row>
    <row r="30" spans="1:5" ht="36.75" x14ac:dyDescent="0.3">
      <c r="A30" s="23" t="s">
        <v>28</v>
      </c>
      <c r="B30" s="9" t="s">
        <v>14</v>
      </c>
      <c r="C30" s="10">
        <v>2827.9</v>
      </c>
      <c r="D30" s="10">
        <f t="shared" si="1"/>
        <v>2827.9</v>
      </c>
      <c r="E30" s="10">
        <v>4089.2</v>
      </c>
    </row>
    <row r="31" spans="1:5" ht="25.5" x14ac:dyDescent="0.3">
      <c r="A31" s="23" t="s">
        <v>29</v>
      </c>
      <c r="B31" s="9" t="s">
        <v>14</v>
      </c>
      <c r="C31" s="10">
        <v>0</v>
      </c>
      <c r="D31" s="10">
        <f t="shared" si="1"/>
        <v>0</v>
      </c>
      <c r="E31" s="10">
        <v>0</v>
      </c>
    </row>
    <row r="32" spans="1:5" ht="36.75" x14ac:dyDescent="0.3">
      <c r="A32" s="23" t="s">
        <v>30</v>
      </c>
      <c r="B32" s="9" t="s">
        <v>14</v>
      </c>
      <c r="C32" s="10">
        <v>0</v>
      </c>
      <c r="D32" s="10">
        <f t="shared" si="1"/>
        <v>0</v>
      </c>
      <c r="E32" s="10">
        <v>112.3</v>
      </c>
    </row>
    <row r="33" spans="1:5" ht="52.5" x14ac:dyDescent="0.3">
      <c r="A33" s="23" t="s">
        <v>31</v>
      </c>
      <c r="B33" s="9" t="s">
        <v>14</v>
      </c>
      <c r="C33" s="10">
        <f>6118.4+11237.2</f>
        <v>17355.599999999999</v>
      </c>
      <c r="D33" s="10">
        <f t="shared" si="1"/>
        <v>17355.599999999999</v>
      </c>
      <c r="E33" s="10">
        <f>D33</f>
        <v>17355.599999999999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7" workbookViewId="0">
      <selection activeCell="J11" sqref="J11"/>
    </sheetView>
  </sheetViews>
  <sheetFormatPr defaultRowHeight="15" x14ac:dyDescent="0.25"/>
  <cols>
    <col min="1" max="1" width="65.140625" customWidth="1"/>
    <col min="3" max="3" width="12.7109375" customWidth="1"/>
    <col min="4" max="4" width="15.140625" customWidth="1"/>
  </cols>
  <sheetData>
    <row r="1" spans="1:4" ht="20.25" x14ac:dyDescent="0.3">
      <c r="A1" s="24" t="s">
        <v>0</v>
      </c>
      <c r="B1" s="24"/>
      <c r="C1" s="24"/>
      <c r="D1" s="24"/>
    </row>
    <row r="2" spans="1:4" ht="20.25" x14ac:dyDescent="0.3">
      <c r="A2" s="24" t="s">
        <v>32</v>
      </c>
      <c r="B2" s="24"/>
      <c r="C2" s="24"/>
      <c r="D2" s="24"/>
    </row>
    <row r="3" spans="1:4" ht="20.25" x14ac:dyDescent="0.3">
      <c r="A3" s="1"/>
      <c r="B3" s="2"/>
      <c r="C3" s="3"/>
      <c r="D3" s="3"/>
    </row>
    <row r="4" spans="1:4" ht="20.25" x14ac:dyDescent="0.3">
      <c r="A4" s="25" t="s">
        <v>2</v>
      </c>
      <c r="B4" s="25"/>
      <c r="C4" s="25"/>
      <c r="D4" s="25"/>
    </row>
    <row r="5" spans="1:4" x14ac:dyDescent="0.25">
      <c r="A5" s="26" t="s">
        <v>3</v>
      </c>
      <c r="B5" s="26"/>
      <c r="C5" s="26"/>
      <c r="D5" s="26"/>
    </row>
    <row r="6" spans="1:4" ht="20.25" x14ac:dyDescent="0.3">
      <c r="A6" s="4"/>
      <c r="B6" s="2"/>
      <c r="C6" s="3"/>
      <c r="D6" s="3"/>
    </row>
    <row r="7" spans="1:4" ht="20.25" x14ac:dyDescent="0.3">
      <c r="A7" s="5" t="s">
        <v>4</v>
      </c>
      <c r="B7" s="2"/>
      <c r="C7" s="3"/>
      <c r="D7" s="3"/>
    </row>
    <row r="8" spans="1:4" ht="20.25" x14ac:dyDescent="0.3">
      <c r="A8" s="1"/>
      <c r="B8" s="2"/>
      <c r="C8" s="3"/>
      <c r="D8" s="3"/>
    </row>
    <row r="9" spans="1:4" ht="20.25" x14ac:dyDescent="0.25">
      <c r="A9" s="27" t="s">
        <v>5</v>
      </c>
      <c r="B9" s="28" t="s">
        <v>6</v>
      </c>
      <c r="C9" s="30" t="s">
        <v>33</v>
      </c>
      <c r="D9" s="30"/>
    </row>
    <row r="10" spans="1:4" ht="40.5" x14ac:dyDescent="0.25">
      <c r="A10" s="27"/>
      <c r="B10" s="28"/>
      <c r="C10" s="6" t="s">
        <v>8</v>
      </c>
      <c r="D10" s="6" t="s">
        <v>9</v>
      </c>
    </row>
    <row r="11" spans="1:4" ht="20.25" x14ac:dyDescent="0.3">
      <c r="A11" s="8" t="s">
        <v>11</v>
      </c>
      <c r="B11" s="9" t="s">
        <v>12</v>
      </c>
      <c r="C11" s="10">
        <v>176</v>
      </c>
      <c r="D11" s="10">
        <v>176</v>
      </c>
    </row>
    <row r="12" spans="1:4" ht="25.5" x14ac:dyDescent="0.3">
      <c r="A12" s="11" t="s">
        <v>13</v>
      </c>
      <c r="B12" s="9" t="s">
        <v>14</v>
      </c>
      <c r="C12" s="10">
        <f>(C13-C32)/C11</f>
        <v>535.37443181818185</v>
      </c>
      <c r="D12" s="10">
        <f t="shared" ref="D12" si="0">(D13-D32)/D11</f>
        <v>535.37443181818185</v>
      </c>
    </row>
    <row r="13" spans="1:4" ht="25.5" x14ac:dyDescent="0.3">
      <c r="A13" s="8" t="s">
        <v>15</v>
      </c>
      <c r="B13" s="9" t="s">
        <v>14</v>
      </c>
      <c r="C13" s="10">
        <f>C15+C29+C30+C31+C32+C33</f>
        <v>94338.200000000012</v>
      </c>
      <c r="D13" s="10">
        <f>C13</f>
        <v>94338.200000000012</v>
      </c>
    </row>
    <row r="14" spans="1:4" ht="20.25" x14ac:dyDescent="0.3">
      <c r="A14" s="12" t="s">
        <v>16</v>
      </c>
      <c r="B14" s="13"/>
      <c r="C14" s="10"/>
      <c r="D14" s="10">
        <f t="shared" ref="D14:D33" si="1">C14</f>
        <v>0</v>
      </c>
    </row>
    <row r="15" spans="1:4" ht="25.5" x14ac:dyDescent="0.3">
      <c r="A15" s="8" t="s">
        <v>17</v>
      </c>
      <c r="B15" s="9" t="s">
        <v>14</v>
      </c>
      <c r="C15" s="10">
        <f>C17+C20+C23+C26</f>
        <v>67829.100000000006</v>
      </c>
      <c r="D15" s="10">
        <f t="shared" si="1"/>
        <v>67829.100000000006</v>
      </c>
    </row>
    <row r="16" spans="1:4" ht="20.25" x14ac:dyDescent="0.3">
      <c r="A16" s="12" t="s">
        <v>18</v>
      </c>
      <c r="B16" s="13"/>
      <c r="C16" s="10"/>
      <c r="D16" s="10">
        <f t="shared" si="1"/>
        <v>0</v>
      </c>
    </row>
    <row r="17" spans="1:4" ht="25.5" x14ac:dyDescent="0.3">
      <c r="A17" s="14" t="s">
        <v>19</v>
      </c>
      <c r="B17" s="15" t="s">
        <v>14</v>
      </c>
      <c r="C17" s="16">
        <v>6044.9</v>
      </c>
      <c r="D17" s="10">
        <f t="shared" si="1"/>
        <v>6044.9</v>
      </c>
    </row>
    <row r="18" spans="1:4" ht="20.25" x14ac:dyDescent="0.3">
      <c r="A18" s="17" t="s">
        <v>20</v>
      </c>
      <c r="B18" s="18" t="s">
        <v>21</v>
      </c>
      <c r="C18" s="19">
        <v>4.5</v>
      </c>
      <c r="D18" s="10">
        <f t="shared" si="1"/>
        <v>4.5</v>
      </c>
    </row>
    <row r="19" spans="1:4" ht="20.25" x14ac:dyDescent="0.3">
      <c r="A19" s="17" t="s">
        <v>22</v>
      </c>
      <c r="B19" s="15" t="s">
        <v>23</v>
      </c>
      <c r="C19" s="16">
        <f>C17/C18/12*1000+200</f>
        <v>112142.59259259258</v>
      </c>
      <c r="D19" s="10">
        <f t="shared" si="1"/>
        <v>112142.59259259258</v>
      </c>
    </row>
    <row r="20" spans="1:4" ht="25.5" x14ac:dyDescent="0.3">
      <c r="A20" s="14" t="s">
        <v>24</v>
      </c>
      <c r="B20" s="15" t="s">
        <v>14</v>
      </c>
      <c r="C20" s="16">
        <v>49975.7</v>
      </c>
      <c r="D20" s="10">
        <f t="shared" si="1"/>
        <v>49975.7</v>
      </c>
    </row>
    <row r="21" spans="1:4" ht="20.25" x14ac:dyDescent="0.3">
      <c r="A21" s="17" t="s">
        <v>20</v>
      </c>
      <c r="B21" s="18" t="s">
        <v>21</v>
      </c>
      <c r="C21" s="19">
        <v>34.9</v>
      </c>
      <c r="D21" s="10">
        <f t="shared" si="1"/>
        <v>34.9</v>
      </c>
    </row>
    <row r="22" spans="1:4" ht="20.25" x14ac:dyDescent="0.3">
      <c r="A22" s="11" t="s">
        <v>22</v>
      </c>
      <c r="B22" s="9" t="s">
        <v>23</v>
      </c>
      <c r="C22" s="16">
        <f>C20/12/C21*1000</f>
        <v>119330.70678127985</v>
      </c>
      <c r="D22" s="10">
        <f t="shared" si="1"/>
        <v>119330.70678127985</v>
      </c>
    </row>
    <row r="23" spans="1:4" ht="39" x14ac:dyDescent="0.3">
      <c r="A23" s="20" t="s">
        <v>25</v>
      </c>
      <c r="B23" s="9" t="s">
        <v>14</v>
      </c>
      <c r="C23" s="16">
        <v>3422.3</v>
      </c>
      <c r="D23" s="10">
        <f t="shared" si="1"/>
        <v>3422.3</v>
      </c>
    </row>
    <row r="24" spans="1:4" ht="20.25" x14ac:dyDescent="0.3">
      <c r="A24" s="11" t="s">
        <v>20</v>
      </c>
      <c r="B24" s="21" t="s">
        <v>21</v>
      </c>
      <c r="C24" s="19">
        <v>4</v>
      </c>
      <c r="D24" s="10">
        <f t="shared" si="1"/>
        <v>4</v>
      </c>
    </row>
    <row r="25" spans="1:4" ht="20.25" x14ac:dyDescent="0.3">
      <c r="A25" s="11" t="s">
        <v>22</v>
      </c>
      <c r="B25" s="9" t="s">
        <v>23</v>
      </c>
      <c r="C25" s="16">
        <f>C23/C24/12*1000</f>
        <v>71297.916666666672</v>
      </c>
      <c r="D25" s="10">
        <f t="shared" si="1"/>
        <v>71297.916666666672</v>
      </c>
    </row>
    <row r="26" spans="1:4" ht="25.5" x14ac:dyDescent="0.3">
      <c r="A26" s="22" t="s">
        <v>26</v>
      </c>
      <c r="B26" s="9" t="s">
        <v>14</v>
      </c>
      <c r="C26" s="16">
        <v>8386.2000000000007</v>
      </c>
      <c r="D26" s="10">
        <f t="shared" si="1"/>
        <v>8386.2000000000007</v>
      </c>
    </row>
    <row r="27" spans="1:4" ht="20.25" x14ac:dyDescent="0.3">
      <c r="A27" s="11" t="s">
        <v>20</v>
      </c>
      <c r="B27" s="21" t="s">
        <v>21</v>
      </c>
      <c r="C27" s="19">
        <v>17</v>
      </c>
      <c r="D27" s="10">
        <f t="shared" si="1"/>
        <v>17</v>
      </c>
    </row>
    <row r="28" spans="1:4" ht="20.25" x14ac:dyDescent="0.3">
      <c r="A28" s="11" t="s">
        <v>22</v>
      </c>
      <c r="B28" s="9" t="s">
        <v>23</v>
      </c>
      <c r="C28" s="16">
        <f>C26/12/C27*1000</f>
        <v>41108.823529411762</v>
      </c>
      <c r="D28" s="10">
        <f t="shared" si="1"/>
        <v>41108.823529411762</v>
      </c>
    </row>
    <row r="29" spans="1:4" ht="25.5" x14ac:dyDescent="0.3">
      <c r="A29" s="8" t="s">
        <v>27</v>
      </c>
      <c r="B29" s="9" t="s">
        <v>14</v>
      </c>
      <c r="C29" s="10">
        <v>4952</v>
      </c>
      <c r="D29" s="10">
        <f t="shared" si="1"/>
        <v>4952</v>
      </c>
    </row>
    <row r="30" spans="1:4" ht="36.75" x14ac:dyDescent="0.3">
      <c r="A30" s="23" t="s">
        <v>28</v>
      </c>
      <c r="B30" s="9" t="s">
        <v>14</v>
      </c>
      <c r="C30" s="10">
        <v>4089.2</v>
      </c>
      <c r="D30" s="10">
        <f t="shared" si="1"/>
        <v>4089.2</v>
      </c>
    </row>
    <row r="31" spans="1:4" ht="25.5" x14ac:dyDescent="0.3">
      <c r="A31" s="23" t="s">
        <v>29</v>
      </c>
      <c r="B31" s="9" t="s">
        <v>14</v>
      </c>
      <c r="C31" s="10">
        <v>0</v>
      </c>
      <c r="D31" s="10">
        <f t="shared" si="1"/>
        <v>0</v>
      </c>
    </row>
    <row r="32" spans="1:4" ht="36.75" x14ac:dyDescent="0.3">
      <c r="A32" s="23" t="s">
        <v>30</v>
      </c>
      <c r="B32" s="9" t="s">
        <v>14</v>
      </c>
      <c r="C32" s="10">
        <v>112.3</v>
      </c>
      <c r="D32" s="10">
        <f t="shared" si="1"/>
        <v>112.3</v>
      </c>
    </row>
    <row r="33" spans="1:4" ht="52.5" x14ac:dyDescent="0.3">
      <c r="A33" s="23" t="s">
        <v>31</v>
      </c>
      <c r="B33" s="9" t="s">
        <v>14</v>
      </c>
      <c r="C33" s="10">
        <f>6118.4+11237.2</f>
        <v>17355.599999999999</v>
      </c>
      <c r="D33" s="10">
        <f t="shared" si="1"/>
        <v>17355.599999999999</v>
      </c>
    </row>
  </sheetData>
  <mergeCells count="7">
    <mergeCell ref="A1:D1"/>
    <mergeCell ref="A2:D2"/>
    <mergeCell ref="A4:D4"/>
    <mergeCell ref="A5:D5"/>
    <mergeCell ref="A9:A10"/>
    <mergeCell ref="B9:B10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план 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2019-04-05T13:25:37Z</dcterms:created>
  <dcterms:modified xsi:type="dcterms:W3CDTF">2019-04-08T02:55:08Z</dcterms:modified>
</cp:coreProperties>
</file>